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F25" i="1"/>
  <c r="G24" i="1"/>
  <c r="E24" i="1"/>
  <c r="D24" i="1"/>
  <c r="G84" i="1"/>
  <c r="F88" i="1"/>
  <c r="F89" i="1"/>
  <c r="H88" i="1"/>
  <c r="H89" i="1"/>
  <c r="G88" i="1"/>
  <c r="E88" i="1"/>
  <c r="D88" i="1"/>
  <c r="H45" i="1" l="1"/>
  <c r="H78" i="1"/>
  <c r="H79" i="1"/>
  <c r="F79" i="1"/>
  <c r="E78" i="1"/>
  <c r="F78" i="1" s="1"/>
  <c r="D78" i="1"/>
  <c r="D59" i="1" l="1"/>
  <c r="H87" i="1"/>
  <c r="H86" i="1"/>
  <c r="G80" i="1"/>
  <c r="E5" i="1"/>
  <c r="E4" i="1" s="1"/>
  <c r="E10" i="1"/>
  <c r="F18" i="1"/>
  <c r="F20" i="1"/>
  <c r="E84" i="1" l="1"/>
  <c r="H85" i="1" l="1"/>
  <c r="G76" i="1"/>
  <c r="F87" i="1" l="1"/>
  <c r="D84" i="1"/>
  <c r="F21" i="1"/>
  <c r="F86" i="1" l="1"/>
  <c r="F85" i="1"/>
  <c r="H84" i="1"/>
  <c r="F84" i="1" l="1"/>
  <c r="E59" i="1"/>
  <c r="F83" i="1"/>
  <c r="F82" i="1"/>
  <c r="H83" i="1"/>
  <c r="H82" i="1"/>
  <c r="G59" i="1" l="1"/>
  <c r="H64" i="1"/>
  <c r="E80" i="1" l="1"/>
  <c r="F64" i="1"/>
  <c r="H63" i="1"/>
  <c r="F63" i="1"/>
  <c r="G10" i="1" l="1"/>
  <c r="D36" i="1" l="1"/>
  <c r="D5" i="1"/>
  <c r="F81" i="1" l="1"/>
  <c r="H81" i="1"/>
  <c r="H80" i="1" s="1"/>
  <c r="H52" i="1"/>
  <c r="H51" i="1"/>
  <c r="H50" i="1"/>
  <c r="F52" i="1"/>
  <c r="F51" i="1"/>
  <c r="F50" i="1"/>
  <c r="G72" i="1" l="1"/>
  <c r="E72" i="1"/>
  <c r="F60" i="1"/>
  <c r="H60" i="1"/>
  <c r="D80" i="1"/>
  <c r="F80" i="1" s="1"/>
  <c r="D70" i="1" l="1"/>
  <c r="D16" i="1" l="1"/>
  <c r="G67" i="1"/>
  <c r="D13" i="1" l="1"/>
  <c r="D10" i="1" s="1"/>
  <c r="F48" i="1"/>
  <c r="H48" i="1"/>
  <c r="D72" i="1"/>
  <c r="D69" i="1" s="1"/>
  <c r="F75" i="1"/>
  <c r="H75" i="1"/>
  <c r="D17" i="1" l="1"/>
  <c r="F66" i="1"/>
  <c r="H66" i="1"/>
  <c r="D67" i="1"/>
  <c r="F45" i="1"/>
  <c r="G27" i="1" l="1"/>
  <c r="E27" i="1" l="1"/>
  <c r="F30" i="1" l="1"/>
  <c r="H19" i="1" l="1"/>
  <c r="F19" i="1"/>
  <c r="H26" i="1"/>
  <c r="H28" i="1"/>
  <c r="H29" i="1"/>
  <c r="H30" i="1"/>
  <c r="H32" i="1"/>
  <c r="G23" i="1"/>
  <c r="D76" i="1"/>
  <c r="D15" i="1" s="1"/>
  <c r="G53" i="1"/>
  <c r="G49" i="1" s="1"/>
  <c r="G69" i="1" l="1"/>
  <c r="H74" i="1"/>
  <c r="H76" i="1"/>
  <c r="H77" i="1"/>
  <c r="H55" i="1"/>
  <c r="H56" i="1"/>
  <c r="H57" i="1"/>
  <c r="H58" i="1"/>
  <c r="H61" i="1"/>
  <c r="H62" i="1"/>
  <c r="H68" i="1"/>
  <c r="H67" i="1" s="1"/>
  <c r="H71" i="1"/>
  <c r="H73" i="1"/>
  <c r="H37" i="1"/>
  <c r="H38" i="1"/>
  <c r="H39" i="1"/>
  <c r="H40" i="1"/>
  <c r="H42" i="1"/>
  <c r="H43" i="1"/>
  <c r="H44" i="1"/>
  <c r="H46" i="1"/>
  <c r="H47" i="1"/>
  <c r="H54" i="1"/>
  <c r="G36" i="1"/>
  <c r="G35" i="1" l="1"/>
  <c r="G34" i="1" s="1"/>
  <c r="G22" i="1" s="1"/>
  <c r="F26" i="1"/>
  <c r="F28" i="1"/>
  <c r="F29" i="1"/>
  <c r="F32" i="1"/>
  <c r="F31" i="1"/>
  <c r="E70" i="1"/>
  <c r="F54" i="1"/>
  <c r="F55" i="1"/>
  <c r="F56" i="1"/>
  <c r="F57" i="1"/>
  <c r="F58" i="1"/>
  <c r="F61" i="1"/>
  <c r="F62" i="1"/>
  <c r="F68" i="1"/>
  <c r="F67" i="1" s="1"/>
  <c r="F71" i="1"/>
  <c r="F73" i="1"/>
  <c r="F74" i="1"/>
  <c r="F77" i="1"/>
  <c r="E76" i="1"/>
  <c r="F76" i="1" s="1"/>
  <c r="E53" i="1"/>
  <c r="E49" i="1" s="1"/>
  <c r="F37" i="1"/>
  <c r="F38" i="1"/>
  <c r="F39" i="1"/>
  <c r="F40" i="1"/>
  <c r="F42" i="1"/>
  <c r="F43" i="1"/>
  <c r="F44" i="1"/>
  <c r="F46" i="1"/>
  <c r="F47" i="1"/>
  <c r="E36" i="1"/>
  <c r="H6" i="1"/>
  <c r="F6" i="1"/>
  <c r="G4" i="1"/>
  <c r="H15" i="1"/>
  <c r="H72" i="1"/>
  <c r="D53" i="1"/>
  <c r="D49" i="1" s="1"/>
  <c r="H36" i="1"/>
  <c r="H31" i="1"/>
  <c r="D27" i="1"/>
  <c r="H27" i="1" s="1"/>
  <c r="H24" i="1"/>
  <c r="F5" i="1"/>
  <c r="E35" i="1" l="1"/>
  <c r="H49" i="1"/>
  <c r="H17" i="1"/>
  <c r="H69" i="1"/>
  <c r="H53" i="1"/>
  <c r="F53" i="1"/>
  <c r="H59" i="1"/>
  <c r="F70" i="1"/>
  <c r="H70" i="1"/>
  <c r="F59" i="1"/>
  <c r="F72" i="1"/>
  <c r="F15" i="1"/>
  <c r="F27" i="1"/>
  <c r="F24" i="1"/>
  <c r="D23" i="1"/>
  <c r="E23" i="1"/>
  <c r="F36" i="1"/>
  <c r="E69" i="1"/>
  <c r="D4" i="1"/>
  <c r="H4" i="1" s="1"/>
  <c r="H5" i="1"/>
  <c r="D35" i="1" l="1"/>
  <c r="F17" i="1"/>
  <c r="F69" i="1"/>
  <c r="H13" i="1"/>
  <c r="F13" i="1"/>
  <c r="H16" i="1"/>
  <c r="F49" i="1"/>
  <c r="F16" i="1"/>
  <c r="H23" i="1"/>
  <c r="F23" i="1"/>
  <c r="F4" i="1"/>
  <c r="H35" i="1" l="1"/>
  <c r="D34" i="1"/>
  <c r="D22" i="1" s="1"/>
  <c r="H14" i="1"/>
  <c r="F14" i="1"/>
  <c r="E34" i="1"/>
  <c r="E22" i="1" s="1"/>
  <c r="F35" i="1"/>
  <c r="H12" i="1"/>
  <c r="F12" i="1"/>
  <c r="F22" i="1" l="1"/>
  <c r="H10" i="1"/>
  <c r="H22" i="1"/>
  <c r="H34" i="1"/>
  <c r="F34" i="1"/>
  <c r="F10" i="1" l="1"/>
</calcChain>
</file>

<file path=xl/sharedStrings.xml><?xml version="1.0" encoding="utf-8"?>
<sst xmlns="http://schemas.openxmlformats.org/spreadsheetml/2006/main" count="150" uniqueCount="108">
  <si>
    <t xml:space="preserve">Наименование показателя </t>
  </si>
  <si>
    <t>КИФ</t>
  </si>
  <si>
    <t xml:space="preserve">Код по бюджетной классификации операции сектора государственного управления </t>
  </si>
  <si>
    <t xml:space="preserve">Всего </t>
  </si>
  <si>
    <t>Остаток по внебюджетной деятельности</t>
  </si>
  <si>
    <t xml:space="preserve">0702 0120322590 </t>
  </si>
  <si>
    <t xml:space="preserve">Остаток </t>
  </si>
  <si>
    <t>Остаток по иным целям</t>
  </si>
  <si>
    <t>Остаток по  выполнению муниципального задания, всего</t>
  </si>
  <si>
    <t>Остаток по субсидии на иные цели, всего</t>
  </si>
  <si>
    <t>в том числе:</t>
  </si>
  <si>
    <t>Муниципальная программа "Развитие образования Уренского муниципального района" подпрограмма "Развитие общего образования"</t>
  </si>
  <si>
    <t>Повышение требований к подготовке водителей на получение права на управление транспортными средствами</t>
  </si>
  <si>
    <t>Совершенствование организации движения транспорта и пешеходов</t>
  </si>
  <si>
    <t>Выплаты по внебюджетной деятельности</t>
  </si>
  <si>
    <t>Выплаты :</t>
  </si>
  <si>
    <t>Увеличение стоимости материальных запасов - Продукты</t>
  </si>
  <si>
    <t>340/342</t>
  </si>
  <si>
    <t>Выплаты:</t>
  </si>
  <si>
    <t xml:space="preserve">0707 0150145000 </t>
  </si>
  <si>
    <t>Прочие работы, услуги</t>
  </si>
  <si>
    <t>226</t>
  </si>
  <si>
    <t>Увеличение стоимости материальных запасов -Прочие</t>
  </si>
  <si>
    <t>340</t>
  </si>
  <si>
    <t>Остаток по приносящей доход деятельности (074 0702 0120322590 000 000 ост00)</t>
  </si>
  <si>
    <t>Увеличение стоимости материальных запасов -Продукты</t>
  </si>
  <si>
    <t>Выплаты на выполнение муниципального задания</t>
  </si>
  <si>
    <t>0702 0100000000</t>
  </si>
  <si>
    <t>2.1 Предоставление субсидий бюджетным, автономным учреждениям и иным некоммерческим организациям</t>
  </si>
  <si>
    <t>0702 0120173070</t>
  </si>
  <si>
    <t xml:space="preserve">Оплата труда 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</si>
  <si>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</si>
  <si>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</si>
  <si>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</si>
  <si>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</si>
  <si>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Работы, услуги по содержанию имущества</t>
  </si>
  <si>
    <t>Увеличение стоимости основных средств</t>
  </si>
  <si>
    <t>310 /313</t>
  </si>
  <si>
    <t>2.2 Предоставление субсидий бюджетным,автономным учреждениям и иным некоммерческим организациям</t>
  </si>
  <si>
    <t>Коммунальные услуги, всего</t>
  </si>
  <si>
    <t>Коммунальные услуги, электроэнергия</t>
  </si>
  <si>
    <t>223/001</t>
  </si>
  <si>
    <t>Коммунальные услуги, теплоснабжение</t>
  </si>
  <si>
    <t>223/002</t>
  </si>
  <si>
    <t>Коммунальные услуги, водоснабжение</t>
  </si>
  <si>
    <t>223/003</t>
  </si>
  <si>
    <t>Прочие расходы, всего</t>
  </si>
  <si>
    <t xml:space="preserve">Налог на имущество </t>
  </si>
  <si>
    <t>Налог на негативное воздействие воздействие на окр. среду</t>
  </si>
  <si>
    <t>Увеличение стоимости материальных запасов, всего</t>
  </si>
  <si>
    <t>340/000</t>
  </si>
  <si>
    <t>2.3 Муниципальная программа "Развитие транспортной системы Уренского муниципального района "</t>
  </si>
  <si>
    <t xml:space="preserve">0702 12000000000  </t>
  </si>
  <si>
    <t xml:space="preserve">0702 1210427140  </t>
  </si>
  <si>
    <t xml:space="preserve">0702 1210527150 </t>
  </si>
  <si>
    <t xml:space="preserve">2.4 Обеспечение  отдыха и оздоровление детей            Уренского муниципального района в организациях, осуществляющих отдых и оздоровление </t>
  </si>
  <si>
    <t xml:space="preserve">Увеличение стоимости материальных запасов </t>
  </si>
  <si>
    <t>III. Показатели по поступлениям и выплатам государственного учреждения</t>
  </si>
  <si>
    <t>кассовые</t>
  </si>
  <si>
    <t>%</t>
  </si>
  <si>
    <t>фактические</t>
  </si>
  <si>
    <t>1000,00</t>
  </si>
  <si>
    <t>0702 012073070244</t>
  </si>
  <si>
    <t>310</t>
  </si>
  <si>
    <t>Субвенция на исполнение полномочий по финансовому обеспечению двухразовым бесплатным питанием  обучающихся с ОВЗ,не проживающих в муниципальных организациях,осуществляющих образовательную деятельность по адаптированным  основным общеобразовательным программам</t>
  </si>
  <si>
    <t>Увеличение стоимости материальных запасов всего 340</t>
  </si>
  <si>
    <t>Иные  расходы</t>
  </si>
  <si>
    <t>Иные расходы</t>
  </si>
  <si>
    <t>296</t>
  </si>
  <si>
    <t>Штрафы за нарушение законодательства о закупках и нарушении условий контрактов (договоров )</t>
  </si>
  <si>
    <t>Поступления, в том числе по видам поступлений</t>
  </si>
  <si>
    <t xml:space="preserve">0707  0150145000 </t>
  </si>
  <si>
    <t>8800</t>
  </si>
  <si>
    <t>16000</t>
  </si>
  <si>
    <t>331350</t>
  </si>
  <si>
    <r>
      <t xml:space="preserve">Планируемый остаток средств на начало планируемого года, всего: </t>
    </r>
    <r>
      <rPr>
        <b/>
        <i/>
        <sz val="8"/>
        <rFont val="Calibri"/>
        <family val="2"/>
        <charset val="204"/>
      </rPr>
      <t>(киф2+киф4)</t>
    </r>
  </si>
  <si>
    <r>
      <t xml:space="preserve">Выплаты, всего: </t>
    </r>
    <r>
      <rPr>
        <i/>
        <sz val="8"/>
        <rFont val="Calibri"/>
        <family val="2"/>
        <charset val="204"/>
      </rPr>
      <t>(киф2+киф4+киф5)</t>
    </r>
  </si>
  <si>
    <r>
      <t>Руководитель                                            __</t>
    </r>
    <r>
      <rPr>
        <u/>
        <sz val="8"/>
        <rFont val="Calibri"/>
        <family val="2"/>
        <charset val="204"/>
      </rPr>
      <t>Сироткина Г.А.</t>
    </r>
    <r>
      <rPr>
        <sz val="8"/>
        <rFont val="Calibri"/>
        <family val="2"/>
        <charset val="204"/>
      </rPr>
      <t xml:space="preserve">_______________                                                         </t>
    </r>
  </si>
  <si>
    <r>
      <t>Бухгалтер                              __</t>
    </r>
    <r>
      <rPr>
        <u/>
        <sz val="8"/>
        <rFont val="Calibri"/>
        <family val="2"/>
        <charset val="204"/>
      </rPr>
      <t>Мокрушина Н.В.</t>
    </r>
    <r>
      <rPr>
        <sz val="8"/>
        <rFont val="Calibri"/>
        <family val="2"/>
        <charset val="204"/>
      </rPr>
      <t xml:space="preserve">______________  </t>
    </r>
  </si>
  <si>
    <r>
      <t>Исполнитель       __</t>
    </r>
    <r>
      <rPr>
        <u/>
        <sz val="8"/>
        <rFont val="Calibri"/>
        <family val="2"/>
        <charset val="204"/>
      </rPr>
      <t>Мокрушина Н.В.</t>
    </r>
    <r>
      <rPr>
        <sz val="8"/>
        <rFont val="Calibri"/>
        <family val="2"/>
        <charset val="204"/>
      </rPr>
      <t xml:space="preserve">____________                                                                                                     </t>
    </r>
  </si>
  <si>
    <t>Субсидия на иные цели(на организацию временного трудоустройства несовершеннолетних граждан в возрасте от 14 до 18 лет)</t>
  </si>
  <si>
    <t>Прочие работы  услуги</t>
  </si>
  <si>
    <t xml:space="preserve">          0702          0121073183</t>
  </si>
  <si>
    <t>0702                            62012920</t>
  </si>
  <si>
    <t>Субсидия на иные цели (о выделении денежных средств на ремонт кухни и сан.узлов)</t>
  </si>
  <si>
    <t>Увеличение стоимости основных средств 310</t>
  </si>
  <si>
    <t>0702                   012022000</t>
  </si>
  <si>
    <t>доходы от субсидии на иные цели 183</t>
  </si>
  <si>
    <t>Доходы от оказания услуг(работ) 131</t>
  </si>
  <si>
    <t>Доходы от оказания услуг(работ)  131</t>
  </si>
  <si>
    <t>225</t>
  </si>
  <si>
    <t xml:space="preserve">0702 12110527150   </t>
  </si>
  <si>
    <t xml:space="preserve">0702 1214027140  </t>
  </si>
  <si>
    <t xml:space="preserve">0707 0150145000  </t>
  </si>
  <si>
    <t xml:space="preserve">0702 0120322590  </t>
  </si>
  <si>
    <t xml:space="preserve">0702 0120173070  </t>
  </si>
  <si>
    <t xml:space="preserve">30201050050000 </t>
  </si>
  <si>
    <t>0702                                0120625010</t>
  </si>
  <si>
    <t>0702                                 0121073 180</t>
  </si>
  <si>
    <t>0702                                 0620129120</t>
  </si>
  <si>
    <t>0702                                     0120222000</t>
  </si>
  <si>
    <t>Подготовка общеобразовательных учреждений к новому учебному году.выполнение предписаний надзорных органов</t>
  </si>
  <si>
    <t>Субсидия на иные цели  (на приобретение и установку оконных блоков)</t>
  </si>
  <si>
    <t>Увеличение стоимости материальных запасов  340</t>
  </si>
  <si>
    <t>134690</t>
  </si>
  <si>
    <t>4108401,88</t>
  </si>
  <si>
    <t xml:space="preserve"> </t>
  </si>
  <si>
    <t>52771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</si>
</sst>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8"/>
      <name val="Calibri"/>
      <family val="2"/>
      <charset val="204"/>
    </font>
    <font>
      <b/>
      <i/>
      <sz val="8"/>
      <name val="Calibri"/>
      <family val="2"/>
      <charset val="204"/>
    </font>
    <font>
      <sz val="8"/>
      <name val="Calibri"/>
      <family val="2"/>
      <charset val="204"/>
    </font>
    <font>
      <i/>
      <sz val="8"/>
      <name val="Calibri"/>
      <family val="2"/>
      <charset val="204"/>
    </font>
    <font>
      <sz val="8"/>
      <color theme="1"/>
      <name val="Calibri"/>
      <family val="2"/>
      <charset val="204"/>
    </font>
    <font>
      <u/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center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center" vertical="justify" wrapText="1"/>
    </xf>
    <xf numFmtId="2" fontId="6" fillId="0" borderId="3" xfId="0" applyNumberFormat="1" applyFont="1" applyBorder="1" applyAlignment="1">
      <alignment wrapText="1"/>
    </xf>
    <xf numFmtId="3" fontId="4" fillId="2" borderId="3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166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8" fillId="0" borderId="0" xfId="0" applyFont="1"/>
    <xf numFmtId="2" fontId="4" fillId="0" borderId="3" xfId="0" applyNumberFormat="1" applyFont="1" applyBorder="1" applyAlignment="1">
      <alignment wrapText="1"/>
    </xf>
    <xf numFmtId="164" fontId="6" fillId="0" borderId="3" xfId="0" applyNumberFormat="1" applyFont="1" applyFill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2" fontId="4" fillId="0" borderId="3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8" fillId="2" borderId="0" xfId="0" applyFont="1" applyFill="1"/>
    <xf numFmtId="0" fontId="6" fillId="0" borderId="0" xfId="0" applyFont="1" applyAlignment="1">
      <alignment horizontal="left"/>
    </xf>
    <xf numFmtId="49" fontId="6" fillId="0" borderId="3" xfId="0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wrapText="1"/>
    </xf>
    <xf numFmtId="167" fontId="4" fillId="0" borderId="3" xfId="0" applyNumberFormat="1" applyFont="1" applyBorder="1" applyAlignment="1">
      <alignment horizontal="center" wrapText="1"/>
    </xf>
    <xf numFmtId="0" fontId="10" fillId="0" borderId="4" xfId="0" applyFont="1" applyBorder="1" applyAlignment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9" fontId="1" fillId="0" borderId="0" xfId="0" applyNumberFormat="1" applyFont="1"/>
    <xf numFmtId="4" fontId="4" fillId="0" borderId="3" xfId="0" applyNumberFormat="1" applyFont="1" applyBorder="1" applyAlignment="1">
      <alignment wrapText="1"/>
    </xf>
    <xf numFmtId="0" fontId="4" fillId="0" borderId="0" xfId="0" applyFont="1" applyAlignment="1">
      <alignment vertical="top" wrapText="1"/>
    </xf>
    <xf numFmtId="49" fontId="4" fillId="0" borderId="3" xfId="0" applyNumberFormat="1" applyFont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I46" sqref="I46"/>
    </sheetView>
  </sheetViews>
  <sheetFormatPr defaultRowHeight="15" x14ac:dyDescent="0.25"/>
  <cols>
    <col min="1" max="1" width="21.42578125" customWidth="1"/>
    <col min="2" max="2" width="4" customWidth="1"/>
    <col min="3" max="3" width="12.7109375" customWidth="1"/>
    <col min="4" max="4" width="10.85546875" customWidth="1"/>
    <col min="5" max="5" width="12.140625" customWidth="1"/>
    <col min="6" max="6" width="5.42578125" customWidth="1"/>
    <col min="7" max="7" width="12.140625" customWidth="1"/>
    <col min="8" max="8" width="7.140625" customWidth="1"/>
    <col min="10" max="10" width="12.42578125" bestFit="1" customWidth="1"/>
  </cols>
  <sheetData>
    <row r="1" spans="1:12" ht="15.75" customHeight="1" x14ac:dyDescent="0.25">
      <c r="A1" s="54" t="s">
        <v>57</v>
      </c>
      <c r="B1" s="54"/>
      <c r="C1" s="54"/>
      <c r="D1" s="54"/>
      <c r="E1" s="54"/>
      <c r="F1" s="54"/>
      <c r="G1" s="54"/>
      <c r="H1" s="54"/>
    </row>
    <row r="2" spans="1:12" ht="15.75" customHeight="1" x14ac:dyDescent="0.25">
      <c r="A2" s="63" t="s">
        <v>0</v>
      </c>
      <c r="B2" s="55" t="s">
        <v>1</v>
      </c>
      <c r="C2" s="63" t="s">
        <v>2</v>
      </c>
      <c r="D2" s="63" t="s">
        <v>3</v>
      </c>
      <c r="E2" s="63" t="s">
        <v>58</v>
      </c>
      <c r="F2" s="63" t="s">
        <v>59</v>
      </c>
      <c r="G2" s="63" t="s">
        <v>60</v>
      </c>
      <c r="H2" s="63" t="s">
        <v>59</v>
      </c>
      <c r="I2" s="1"/>
    </row>
    <row r="3" spans="1:12" ht="44.25" customHeight="1" x14ac:dyDescent="0.25">
      <c r="A3" s="64"/>
      <c r="B3" s="56"/>
      <c r="C3" s="64"/>
      <c r="D3" s="64"/>
      <c r="E3" s="64"/>
      <c r="F3" s="64"/>
      <c r="G3" s="64"/>
      <c r="H3" s="64"/>
      <c r="I3" s="1"/>
    </row>
    <row r="4" spans="1:12" ht="45.75" x14ac:dyDescent="0.25">
      <c r="A4" s="5" t="s">
        <v>75</v>
      </c>
      <c r="B4" s="6"/>
      <c r="C4" s="7"/>
      <c r="D4" s="8">
        <f>D5+D8+D9</f>
        <v>842017.52</v>
      </c>
      <c r="E4" s="8">
        <f>E5+E8+E9</f>
        <v>842017.52</v>
      </c>
      <c r="F4" s="6">
        <f>E4/D4*100</f>
        <v>100</v>
      </c>
      <c r="G4" s="8">
        <f>G5+G8+G9</f>
        <v>0</v>
      </c>
      <c r="H4" s="10">
        <f>G4/D4*100</f>
        <v>0</v>
      </c>
      <c r="I4" s="1"/>
      <c r="L4" s="4"/>
    </row>
    <row r="5" spans="1:12" ht="23.25" x14ac:dyDescent="0.25">
      <c r="A5" s="11" t="s">
        <v>4</v>
      </c>
      <c r="B5" s="52">
        <v>2</v>
      </c>
      <c r="C5" s="12" t="s">
        <v>5</v>
      </c>
      <c r="D5" s="8">
        <f>D6</f>
        <v>33934.839999999997</v>
      </c>
      <c r="E5" s="8">
        <f>E6</f>
        <v>33934.839999999997</v>
      </c>
      <c r="F5" s="6">
        <f t="shared" ref="F5:F6" si="0">E5/D5*100</f>
        <v>100</v>
      </c>
      <c r="G5" s="8"/>
      <c r="H5" s="10">
        <f t="shared" ref="H5:H6" si="1">G5/D5*100</f>
        <v>0</v>
      </c>
      <c r="I5" s="1"/>
    </row>
    <row r="6" spans="1:12" x14ac:dyDescent="0.25">
      <c r="A6" s="13" t="s">
        <v>6</v>
      </c>
      <c r="B6" s="6">
        <v>2</v>
      </c>
      <c r="C6" s="14"/>
      <c r="D6" s="9">
        <v>33934.839999999997</v>
      </c>
      <c r="E6" s="9">
        <v>33934.839999999997</v>
      </c>
      <c r="F6" s="6">
        <f t="shared" si="0"/>
        <v>100</v>
      </c>
      <c r="G6" s="9"/>
      <c r="H6" s="10">
        <f t="shared" si="1"/>
        <v>0</v>
      </c>
      <c r="I6" s="1"/>
    </row>
    <row r="7" spans="1:12" x14ac:dyDescent="0.25">
      <c r="A7" s="13" t="s">
        <v>7</v>
      </c>
      <c r="B7" s="6">
        <v>2</v>
      </c>
      <c r="C7" s="14"/>
      <c r="D7" s="9"/>
      <c r="E7" s="13"/>
      <c r="F7" s="6"/>
      <c r="G7" s="14"/>
      <c r="H7" s="9"/>
      <c r="I7" s="1"/>
    </row>
    <row r="8" spans="1:12" ht="27" customHeight="1" x14ac:dyDescent="0.25">
      <c r="A8" s="11" t="s">
        <v>8</v>
      </c>
      <c r="B8" s="52">
        <v>4</v>
      </c>
      <c r="C8" s="12" t="s">
        <v>62</v>
      </c>
      <c r="D8" s="8">
        <v>808082.68</v>
      </c>
      <c r="E8" s="11">
        <v>808082.68</v>
      </c>
      <c r="F8" s="52"/>
      <c r="G8" s="7"/>
      <c r="H8" s="8"/>
      <c r="I8" s="1"/>
    </row>
    <row r="9" spans="1:12" ht="23.25" x14ac:dyDescent="0.25">
      <c r="A9" s="11" t="s">
        <v>9</v>
      </c>
      <c r="B9" s="52">
        <v>5</v>
      </c>
      <c r="C9" s="15"/>
      <c r="D9" s="8">
        <v>0</v>
      </c>
      <c r="E9" s="11"/>
      <c r="F9" s="52"/>
      <c r="G9" s="15"/>
      <c r="H9" s="8"/>
      <c r="I9" s="2"/>
    </row>
    <row r="10" spans="1:12" ht="23.25" x14ac:dyDescent="0.25">
      <c r="A10" s="5" t="s">
        <v>70</v>
      </c>
      <c r="B10" s="16"/>
      <c r="C10" s="17"/>
      <c r="D10" s="8">
        <f>D12+D13+D14+D15+D16+D17+D19+D18+D20+D21</f>
        <v>39082581.530000001</v>
      </c>
      <c r="E10" s="8">
        <f>E12+E13+E14+E15+E16+E17+E19+E18+E20+E21</f>
        <v>37660146.760000005</v>
      </c>
      <c r="F10" s="18">
        <f>E10/D10*100</f>
        <v>96.36043804090032</v>
      </c>
      <c r="G10" s="8">
        <f>G12+G13+G14+G15+G16+G17+G19</f>
        <v>0</v>
      </c>
      <c r="H10" s="8">
        <f>G10/D10*100</f>
        <v>0</v>
      </c>
      <c r="I10" s="1"/>
    </row>
    <row r="11" spans="1:12" x14ac:dyDescent="0.25">
      <c r="A11" s="13" t="s">
        <v>10</v>
      </c>
      <c r="B11" s="19"/>
      <c r="C11" s="19"/>
      <c r="D11" s="8"/>
      <c r="E11" s="13"/>
      <c r="F11" s="18"/>
      <c r="G11" s="19"/>
      <c r="H11" s="8"/>
      <c r="I11" s="1"/>
    </row>
    <row r="12" spans="1:12" ht="24.75" customHeight="1" x14ac:dyDescent="0.25">
      <c r="A12" s="13" t="s">
        <v>89</v>
      </c>
      <c r="B12" s="19">
        <v>2</v>
      </c>
      <c r="C12" s="15" t="s">
        <v>96</v>
      </c>
      <c r="D12" s="20">
        <v>4350695</v>
      </c>
      <c r="E12" s="20">
        <v>4245694.68</v>
      </c>
      <c r="F12" s="22">
        <f t="shared" ref="F12:F35" si="2">E12/D12*100</f>
        <v>97.586585131800774</v>
      </c>
      <c r="G12" s="20"/>
      <c r="H12" s="20">
        <f>G12/D12*100</f>
        <v>0</v>
      </c>
      <c r="I12" s="1"/>
    </row>
    <row r="13" spans="1:12" ht="39.75" customHeight="1" x14ac:dyDescent="0.25">
      <c r="A13" s="13" t="s">
        <v>89</v>
      </c>
      <c r="B13" s="19">
        <v>4</v>
      </c>
      <c r="C13" s="12" t="s">
        <v>95</v>
      </c>
      <c r="D13" s="9">
        <f>D36</f>
        <v>28529800.000000004</v>
      </c>
      <c r="E13" s="9">
        <v>27726200</v>
      </c>
      <c r="F13" s="22">
        <f t="shared" si="2"/>
        <v>97.183296062362842</v>
      </c>
      <c r="G13" s="9"/>
      <c r="H13" s="20">
        <f t="shared" ref="H13:H35" si="3">G13/D13*100</f>
        <v>0</v>
      </c>
      <c r="I13" s="1"/>
    </row>
    <row r="14" spans="1:12" ht="39.75" customHeight="1" x14ac:dyDescent="0.25">
      <c r="A14" s="13" t="s">
        <v>89</v>
      </c>
      <c r="B14" s="19">
        <v>4</v>
      </c>
      <c r="C14" s="12" t="s">
        <v>94</v>
      </c>
      <c r="D14" s="9">
        <v>5450018.5300000003</v>
      </c>
      <c r="E14" s="9">
        <v>4966914.91</v>
      </c>
      <c r="F14" s="22">
        <f t="shared" si="2"/>
        <v>91.135743532967396</v>
      </c>
      <c r="G14" s="9"/>
      <c r="H14" s="20">
        <f t="shared" si="3"/>
        <v>0</v>
      </c>
      <c r="I14" s="1"/>
    </row>
    <row r="15" spans="1:12" ht="23.25" x14ac:dyDescent="0.25">
      <c r="A15" s="13" t="s">
        <v>88</v>
      </c>
      <c r="B15" s="16">
        <v>4</v>
      </c>
      <c r="C15" s="12" t="s">
        <v>93</v>
      </c>
      <c r="D15" s="9">
        <f>D76</f>
        <v>331350</v>
      </c>
      <c r="E15" s="9">
        <v>331350</v>
      </c>
      <c r="F15" s="22">
        <f t="shared" si="2"/>
        <v>100</v>
      </c>
      <c r="G15" s="9"/>
      <c r="H15" s="20">
        <f t="shared" si="3"/>
        <v>0</v>
      </c>
      <c r="I15" s="1"/>
    </row>
    <row r="16" spans="1:12" ht="40.5" customHeight="1" x14ac:dyDescent="0.25">
      <c r="A16" s="13" t="s">
        <v>88</v>
      </c>
      <c r="B16" s="19">
        <v>4</v>
      </c>
      <c r="C16" s="12" t="s">
        <v>92</v>
      </c>
      <c r="D16" s="9">
        <f>D70</f>
        <v>21000</v>
      </c>
      <c r="E16" s="9">
        <v>15000</v>
      </c>
      <c r="F16" s="22">
        <f>E16/D16*100</f>
        <v>71.428571428571431</v>
      </c>
      <c r="G16" s="9"/>
      <c r="H16" s="20">
        <f t="shared" si="3"/>
        <v>0</v>
      </c>
      <c r="I16" s="1"/>
      <c r="J16" s="58"/>
    </row>
    <row r="17" spans="1:9" ht="23.25" x14ac:dyDescent="0.25">
      <c r="A17" s="13" t="s">
        <v>88</v>
      </c>
      <c r="B17" s="19">
        <v>4</v>
      </c>
      <c r="C17" s="12" t="s">
        <v>91</v>
      </c>
      <c r="D17" s="9">
        <f>D72</f>
        <v>100900</v>
      </c>
      <c r="E17" s="9">
        <v>99221.86</v>
      </c>
      <c r="F17" s="22">
        <f t="shared" si="2"/>
        <v>98.336828543111992</v>
      </c>
      <c r="G17" s="9"/>
      <c r="H17" s="20">
        <f t="shared" si="3"/>
        <v>0</v>
      </c>
      <c r="I17" s="1"/>
    </row>
    <row r="18" spans="1:9" ht="30.75" customHeight="1" x14ac:dyDescent="0.25">
      <c r="A18" s="13" t="s">
        <v>88</v>
      </c>
      <c r="B18" s="19">
        <v>4</v>
      </c>
      <c r="C18" s="57" t="s">
        <v>97</v>
      </c>
      <c r="D18" s="9">
        <v>70000</v>
      </c>
      <c r="E18" s="9">
        <v>70000</v>
      </c>
      <c r="F18" s="22">
        <f t="shared" si="2"/>
        <v>100</v>
      </c>
      <c r="G18" s="9"/>
      <c r="H18" s="20"/>
      <c r="I18" s="1"/>
    </row>
    <row r="19" spans="1:9" ht="39.75" customHeight="1" x14ac:dyDescent="0.25">
      <c r="A19" s="23" t="s">
        <v>87</v>
      </c>
      <c r="B19" s="16">
        <v>5</v>
      </c>
      <c r="C19" s="12" t="s">
        <v>98</v>
      </c>
      <c r="D19" s="9">
        <v>41566</v>
      </c>
      <c r="E19" s="9">
        <v>18513.310000000001</v>
      </c>
      <c r="F19" s="22">
        <f t="shared" si="2"/>
        <v>44.539551556560653</v>
      </c>
      <c r="G19" s="8"/>
      <c r="H19" s="20">
        <f t="shared" si="3"/>
        <v>0</v>
      </c>
      <c r="I19" s="1"/>
    </row>
    <row r="20" spans="1:9" ht="39.75" customHeight="1" x14ac:dyDescent="0.25">
      <c r="A20" s="23" t="s">
        <v>87</v>
      </c>
      <c r="B20" s="16">
        <v>5</v>
      </c>
      <c r="C20" s="12" t="s">
        <v>99</v>
      </c>
      <c r="D20" s="9">
        <v>27252</v>
      </c>
      <c r="E20" s="9">
        <v>27252</v>
      </c>
      <c r="F20" s="22">
        <f t="shared" si="2"/>
        <v>100</v>
      </c>
      <c r="G20" s="8"/>
      <c r="H20" s="20"/>
      <c r="I20" s="1"/>
    </row>
    <row r="21" spans="1:9" ht="30" customHeight="1" x14ac:dyDescent="0.25">
      <c r="A21" s="23" t="s">
        <v>87</v>
      </c>
      <c r="B21" s="16">
        <v>5</v>
      </c>
      <c r="C21" s="12" t="s">
        <v>100</v>
      </c>
      <c r="D21" s="9">
        <v>160000</v>
      </c>
      <c r="E21" s="9">
        <v>160000</v>
      </c>
      <c r="F21" s="22">
        <f t="shared" si="2"/>
        <v>100</v>
      </c>
      <c r="G21" s="8"/>
      <c r="H21" s="20"/>
      <c r="I21" s="1"/>
    </row>
    <row r="22" spans="1:9" ht="23.25" customHeight="1" x14ac:dyDescent="0.25">
      <c r="A22" s="5" t="s">
        <v>76</v>
      </c>
      <c r="B22" s="16"/>
      <c r="C22" s="16"/>
      <c r="D22" s="8">
        <f>D34+D23</f>
        <v>39816614.049999997</v>
      </c>
      <c r="E22" s="8">
        <f>E34+E23</f>
        <v>38215444.020000011</v>
      </c>
      <c r="F22" s="22">
        <f t="shared" si="2"/>
        <v>95.978638394542273</v>
      </c>
      <c r="G22" s="8">
        <f>G34+G23</f>
        <v>38474119.840000004</v>
      </c>
      <c r="H22" s="21">
        <f t="shared" si="3"/>
        <v>96.628306444354735</v>
      </c>
      <c r="I22" s="1"/>
    </row>
    <row r="23" spans="1:9" ht="21.75" customHeight="1" x14ac:dyDescent="0.25">
      <c r="A23" s="5" t="s">
        <v>14</v>
      </c>
      <c r="B23" s="16">
        <v>2</v>
      </c>
      <c r="C23" s="10"/>
      <c r="D23" s="21">
        <f>D27+D24+D31</f>
        <v>4469872.84</v>
      </c>
      <c r="E23" s="21">
        <f>E27+E24+E31</f>
        <v>4249495.91</v>
      </c>
      <c r="F23" s="18">
        <f t="shared" si="2"/>
        <v>95.06972708422731</v>
      </c>
      <c r="G23" s="21">
        <f>G27+G24+G31</f>
        <v>4316775.6500000004</v>
      </c>
      <c r="H23" s="21">
        <f t="shared" si="3"/>
        <v>96.574909500110081</v>
      </c>
      <c r="I23" s="1"/>
    </row>
    <row r="24" spans="1:9" ht="25.5" customHeight="1" x14ac:dyDescent="0.25">
      <c r="A24" s="5" t="s">
        <v>15</v>
      </c>
      <c r="B24" s="16">
        <v>2</v>
      </c>
      <c r="C24" s="12" t="s">
        <v>5</v>
      </c>
      <c r="D24" s="8">
        <f>D26+D25</f>
        <v>4272743</v>
      </c>
      <c r="E24" s="8">
        <f>E26+E25</f>
        <v>4052366.0700000003</v>
      </c>
      <c r="F24" s="18">
        <f t="shared" si="2"/>
        <v>94.842261048698688</v>
      </c>
      <c r="G24" s="8">
        <f>G26+G25</f>
        <v>4123350.81</v>
      </c>
      <c r="H24" s="21">
        <f t="shared" si="3"/>
        <v>96.503599912281175</v>
      </c>
      <c r="I24" s="1"/>
    </row>
    <row r="25" spans="1:9" ht="25.5" customHeight="1" x14ac:dyDescent="0.25">
      <c r="A25" s="13" t="s">
        <v>20</v>
      </c>
      <c r="B25" s="52">
        <v>2</v>
      </c>
      <c r="C25" s="15" t="s">
        <v>21</v>
      </c>
      <c r="D25" s="9">
        <v>40671</v>
      </c>
      <c r="E25" s="9">
        <v>14948.93</v>
      </c>
      <c r="F25" s="18">
        <f t="shared" si="2"/>
        <v>36.755747338398372</v>
      </c>
      <c r="G25" s="9">
        <v>14948.93</v>
      </c>
      <c r="H25" s="21">
        <f t="shared" si="3"/>
        <v>36.755747338398372</v>
      </c>
      <c r="I25" s="1"/>
    </row>
    <row r="26" spans="1:9" ht="26.25" customHeight="1" x14ac:dyDescent="0.25">
      <c r="A26" s="24" t="s">
        <v>16</v>
      </c>
      <c r="B26" s="25">
        <v>2</v>
      </c>
      <c r="C26" s="15" t="s">
        <v>17</v>
      </c>
      <c r="D26" s="9">
        <v>4232072</v>
      </c>
      <c r="E26" s="9">
        <v>4037417.14</v>
      </c>
      <c r="F26" s="18">
        <f t="shared" si="2"/>
        <v>95.400483262099513</v>
      </c>
      <c r="G26" s="15" t="s">
        <v>105</v>
      </c>
      <c r="H26" s="21">
        <f t="shared" si="3"/>
        <v>97.077787901529078</v>
      </c>
      <c r="I26" s="59"/>
    </row>
    <row r="27" spans="1:9" ht="27.75" customHeight="1" x14ac:dyDescent="0.25">
      <c r="A27" s="26" t="s">
        <v>18</v>
      </c>
      <c r="B27" s="27">
        <v>2</v>
      </c>
      <c r="C27" s="15" t="s">
        <v>71</v>
      </c>
      <c r="D27" s="8">
        <f>D30+D29+D28</f>
        <v>163195</v>
      </c>
      <c r="E27" s="8">
        <f>E30+E29+E28</f>
        <v>163195</v>
      </c>
      <c r="F27" s="18">
        <f t="shared" si="2"/>
        <v>100</v>
      </c>
      <c r="G27" s="8">
        <f>G30+G29+G28</f>
        <v>159490</v>
      </c>
      <c r="H27" s="21">
        <f t="shared" si="3"/>
        <v>97.729709856306869</v>
      </c>
      <c r="I27" s="1"/>
    </row>
    <row r="28" spans="1:9" x14ac:dyDescent="0.25">
      <c r="A28" s="13" t="s">
        <v>20</v>
      </c>
      <c r="B28" s="25">
        <v>2</v>
      </c>
      <c r="C28" s="15" t="s">
        <v>21</v>
      </c>
      <c r="D28" s="9">
        <v>8800</v>
      </c>
      <c r="E28" s="28">
        <v>8800</v>
      </c>
      <c r="F28" s="18">
        <f t="shared" si="2"/>
        <v>100</v>
      </c>
      <c r="G28" s="15" t="s">
        <v>72</v>
      </c>
      <c r="H28" s="29">
        <f t="shared" si="3"/>
        <v>100</v>
      </c>
      <c r="I28" s="1"/>
    </row>
    <row r="29" spans="1:9" x14ac:dyDescent="0.25">
      <c r="A29" s="13" t="s">
        <v>67</v>
      </c>
      <c r="B29" s="25">
        <v>2</v>
      </c>
      <c r="C29" s="15" t="s">
        <v>68</v>
      </c>
      <c r="D29" s="9">
        <v>16000</v>
      </c>
      <c r="E29" s="28">
        <v>16000</v>
      </c>
      <c r="F29" s="18">
        <f t="shared" si="2"/>
        <v>100</v>
      </c>
      <c r="G29" s="15" t="s">
        <v>73</v>
      </c>
      <c r="H29" s="21">
        <f t="shared" si="3"/>
        <v>100</v>
      </c>
      <c r="I29" s="1"/>
    </row>
    <row r="30" spans="1:9" ht="36.75" customHeight="1" x14ac:dyDescent="0.25">
      <c r="A30" s="13" t="s">
        <v>22</v>
      </c>
      <c r="B30" s="25">
        <v>2</v>
      </c>
      <c r="C30" s="15" t="s">
        <v>23</v>
      </c>
      <c r="D30" s="9">
        <v>138395</v>
      </c>
      <c r="E30" s="28">
        <v>138395</v>
      </c>
      <c r="F30" s="18">
        <f t="shared" si="2"/>
        <v>100</v>
      </c>
      <c r="G30" s="15" t="s">
        <v>104</v>
      </c>
      <c r="H30" s="29">
        <f t="shared" si="3"/>
        <v>97.322880161855565</v>
      </c>
      <c r="I30" s="1"/>
    </row>
    <row r="31" spans="1:9" ht="37.5" customHeight="1" x14ac:dyDescent="0.25">
      <c r="A31" s="26" t="s">
        <v>24</v>
      </c>
      <c r="B31" s="25">
        <v>2</v>
      </c>
      <c r="C31" s="12" t="s">
        <v>5</v>
      </c>
      <c r="D31" s="8">
        <v>33934.839999999997</v>
      </c>
      <c r="E31" s="8">
        <v>33934.839999999997</v>
      </c>
      <c r="F31" s="30">
        <f t="shared" si="2"/>
        <v>100</v>
      </c>
      <c r="G31" s="8">
        <v>33934.839999999997</v>
      </c>
      <c r="H31" s="29">
        <f t="shared" si="3"/>
        <v>100</v>
      </c>
      <c r="I31" s="1"/>
    </row>
    <row r="32" spans="1:9" ht="34.5" x14ac:dyDescent="0.25">
      <c r="A32" s="13" t="s">
        <v>25</v>
      </c>
      <c r="B32" s="25">
        <v>2</v>
      </c>
      <c r="C32" s="31" t="s">
        <v>23</v>
      </c>
      <c r="D32" s="9">
        <v>33934.839999999997</v>
      </c>
      <c r="E32" s="9">
        <v>33934.839999999997</v>
      </c>
      <c r="F32" s="32">
        <f t="shared" si="2"/>
        <v>100</v>
      </c>
      <c r="G32" s="9">
        <v>33934.839999999997</v>
      </c>
      <c r="H32" s="33">
        <f t="shared" si="3"/>
        <v>100</v>
      </c>
      <c r="I32" s="1"/>
    </row>
    <row r="33" spans="1:9" ht="23.25" x14ac:dyDescent="0.25">
      <c r="A33" s="13" t="s">
        <v>36</v>
      </c>
      <c r="B33" s="25">
        <v>2</v>
      </c>
      <c r="C33" s="31" t="s">
        <v>63</v>
      </c>
      <c r="D33" s="9"/>
      <c r="E33" s="9"/>
      <c r="F33" s="18"/>
      <c r="G33" s="31"/>
      <c r="H33" s="29"/>
      <c r="I33" s="1"/>
    </row>
    <row r="34" spans="1:9" ht="28.5" customHeight="1" x14ac:dyDescent="0.25">
      <c r="A34" s="11" t="s">
        <v>26</v>
      </c>
      <c r="B34" s="16">
        <v>4</v>
      </c>
      <c r="C34" s="17"/>
      <c r="D34" s="8">
        <f>D69+D76+D35</f>
        <v>35346741.210000001</v>
      </c>
      <c r="E34" s="8">
        <f>E69+E76+E35</f>
        <v>33965948.110000007</v>
      </c>
      <c r="F34" s="18">
        <f t="shared" si="2"/>
        <v>96.093577363195919</v>
      </c>
      <c r="G34" s="8">
        <f>G69+G76+G35</f>
        <v>34157344.190000005</v>
      </c>
      <c r="H34" s="21">
        <f t="shared" si="3"/>
        <v>96.635058907032985</v>
      </c>
      <c r="I34" s="1"/>
    </row>
    <row r="35" spans="1:9" ht="70.5" customHeight="1" x14ac:dyDescent="0.25">
      <c r="A35" s="11" t="s">
        <v>11</v>
      </c>
      <c r="B35" s="16">
        <v>4</v>
      </c>
      <c r="C35" s="17" t="s">
        <v>27</v>
      </c>
      <c r="D35" s="8">
        <f>D36+D49+D48</f>
        <v>34893491.210000001</v>
      </c>
      <c r="E35" s="8">
        <f>E36+E49+E48</f>
        <v>33520366.250000004</v>
      </c>
      <c r="F35" s="18">
        <f t="shared" si="2"/>
        <v>96.064810621166856</v>
      </c>
      <c r="G35" s="8">
        <f>G36+G49+G48</f>
        <v>33731367.330000006</v>
      </c>
      <c r="H35" s="21">
        <f t="shared" si="3"/>
        <v>96.669511018527871</v>
      </c>
      <c r="I35" s="1"/>
    </row>
    <row r="36" spans="1:9" ht="60" customHeight="1" x14ac:dyDescent="0.25">
      <c r="A36" s="35" t="s">
        <v>28</v>
      </c>
      <c r="B36" s="36">
        <v>4</v>
      </c>
      <c r="C36" s="31" t="s">
        <v>29</v>
      </c>
      <c r="D36" s="8">
        <f>D37+D38+D39+D40+D41+D42+D43+D44+D45+D46+D47</f>
        <v>28529800.000000004</v>
      </c>
      <c r="E36" s="37">
        <f>E37+E38+E39+E40+E41+E42+E43+E44+E45+E46+E47</f>
        <v>27726200.000000004</v>
      </c>
      <c r="F36" s="38">
        <f>E36/D36*100</f>
        <v>97.183296062362871</v>
      </c>
      <c r="G36" s="8">
        <f>G37+G38+G39+G40+G41+G42+G43+G44+G45+G46+G67</f>
        <v>27715485.800000001</v>
      </c>
      <c r="H36" s="34">
        <f>G36/D36*100</f>
        <v>97.145741645577601</v>
      </c>
      <c r="I36" s="1"/>
    </row>
    <row r="37" spans="1:9" x14ac:dyDescent="0.25">
      <c r="A37" s="13" t="s">
        <v>30</v>
      </c>
      <c r="B37" s="19">
        <v>4</v>
      </c>
      <c r="C37" s="19">
        <v>211</v>
      </c>
      <c r="D37" s="9">
        <v>19939900</v>
      </c>
      <c r="E37" s="9">
        <v>19339900</v>
      </c>
      <c r="F37" s="38">
        <f t="shared" ref="F37:F89" si="4">E37/D37*100</f>
        <v>96.990957828273963</v>
      </c>
      <c r="G37" s="9">
        <v>19339900</v>
      </c>
      <c r="H37" s="34">
        <f t="shared" ref="H37:H83" si="5">G37/D37*100</f>
        <v>96.990957828273963</v>
      </c>
      <c r="I37" s="1"/>
    </row>
    <row r="38" spans="1:9" x14ac:dyDescent="0.25">
      <c r="A38" s="13" t="s">
        <v>31</v>
      </c>
      <c r="B38" s="19">
        <v>4</v>
      </c>
      <c r="C38" s="19">
        <v>212</v>
      </c>
      <c r="D38" s="9">
        <v>76887.8</v>
      </c>
      <c r="E38" s="9">
        <v>76887.8</v>
      </c>
      <c r="F38" s="38">
        <f t="shared" si="4"/>
        <v>100</v>
      </c>
      <c r="G38" s="9">
        <v>76887.8</v>
      </c>
      <c r="H38" s="34">
        <f t="shared" si="5"/>
        <v>100</v>
      </c>
      <c r="I38" s="1"/>
    </row>
    <row r="39" spans="1:9" ht="23.25" x14ac:dyDescent="0.25">
      <c r="A39" s="13" t="s">
        <v>32</v>
      </c>
      <c r="B39" s="19">
        <v>4</v>
      </c>
      <c r="C39" s="19">
        <v>213</v>
      </c>
      <c r="D39" s="9">
        <v>6021700</v>
      </c>
      <c r="E39" s="13">
        <v>5818100</v>
      </c>
      <c r="F39" s="38">
        <f t="shared" si="4"/>
        <v>96.618894996429589</v>
      </c>
      <c r="G39" s="13">
        <v>5818100</v>
      </c>
      <c r="H39" s="34">
        <f t="shared" si="5"/>
        <v>96.618894996429589</v>
      </c>
      <c r="I39" s="1"/>
    </row>
    <row r="40" spans="1:9" x14ac:dyDescent="0.25">
      <c r="A40" s="13" t="s">
        <v>33</v>
      </c>
      <c r="B40" s="19">
        <v>4</v>
      </c>
      <c r="C40" s="19">
        <v>221</v>
      </c>
      <c r="D40" s="9">
        <v>97200</v>
      </c>
      <c r="E40" s="9">
        <v>97200</v>
      </c>
      <c r="F40" s="38">
        <f t="shared" si="4"/>
        <v>100</v>
      </c>
      <c r="G40" s="9">
        <v>97200</v>
      </c>
      <c r="H40" s="34">
        <f t="shared" si="5"/>
        <v>100</v>
      </c>
      <c r="I40" s="1"/>
    </row>
    <row r="41" spans="1:9" x14ac:dyDescent="0.25">
      <c r="A41" s="13" t="s">
        <v>34</v>
      </c>
      <c r="B41" s="19">
        <v>4</v>
      </c>
      <c r="C41" s="19">
        <v>222</v>
      </c>
      <c r="D41" s="9"/>
      <c r="E41" s="13"/>
      <c r="F41" s="38"/>
      <c r="G41" s="19"/>
      <c r="H41" s="34"/>
      <c r="I41" s="1"/>
    </row>
    <row r="42" spans="1:9" ht="23.25" x14ac:dyDescent="0.25">
      <c r="A42" s="13" t="s">
        <v>35</v>
      </c>
      <c r="B42" s="19">
        <v>4</v>
      </c>
      <c r="C42" s="19">
        <v>225</v>
      </c>
      <c r="D42" s="9">
        <v>9600</v>
      </c>
      <c r="E42" s="9">
        <v>9600</v>
      </c>
      <c r="F42" s="38">
        <f t="shared" si="4"/>
        <v>100</v>
      </c>
      <c r="G42" s="9">
        <v>9600</v>
      </c>
      <c r="H42" s="34">
        <f t="shared" si="5"/>
        <v>100</v>
      </c>
      <c r="I42" s="1"/>
    </row>
    <row r="43" spans="1:9" x14ac:dyDescent="0.25">
      <c r="A43" s="13" t="s">
        <v>20</v>
      </c>
      <c r="B43" s="19">
        <v>4</v>
      </c>
      <c r="C43" s="19">
        <v>226</v>
      </c>
      <c r="D43" s="9">
        <v>362143.76</v>
      </c>
      <c r="E43" s="9">
        <v>362143.76</v>
      </c>
      <c r="F43" s="38">
        <f t="shared" si="4"/>
        <v>100</v>
      </c>
      <c r="G43" s="28">
        <v>358143.76</v>
      </c>
      <c r="H43" s="34">
        <f t="shared" si="5"/>
        <v>98.89546626455747</v>
      </c>
      <c r="I43" s="1"/>
    </row>
    <row r="44" spans="1:9" x14ac:dyDescent="0.25">
      <c r="A44" s="13" t="s">
        <v>66</v>
      </c>
      <c r="B44" s="19">
        <v>4</v>
      </c>
      <c r="C44" s="19">
        <v>296</v>
      </c>
      <c r="D44" s="9">
        <v>15000</v>
      </c>
      <c r="E44" s="9">
        <v>15000</v>
      </c>
      <c r="F44" s="38">
        <f t="shared" si="4"/>
        <v>100</v>
      </c>
      <c r="G44" s="9">
        <v>15000</v>
      </c>
      <c r="H44" s="34">
        <f t="shared" si="5"/>
        <v>100</v>
      </c>
      <c r="I44" s="1"/>
    </row>
    <row r="45" spans="1:9" ht="23.25" x14ac:dyDescent="0.25">
      <c r="A45" s="13" t="s">
        <v>36</v>
      </c>
      <c r="B45" s="19">
        <v>4</v>
      </c>
      <c r="C45" s="19">
        <v>310</v>
      </c>
      <c r="D45" s="9">
        <v>808476.26</v>
      </c>
      <c r="E45" s="9">
        <v>808476.26</v>
      </c>
      <c r="F45" s="38">
        <f t="shared" si="4"/>
        <v>100</v>
      </c>
      <c r="G45" s="9">
        <v>808476.26</v>
      </c>
      <c r="H45" s="34">
        <f t="shared" si="5"/>
        <v>100</v>
      </c>
      <c r="I45" s="1"/>
    </row>
    <row r="46" spans="1:9" ht="23.25" x14ac:dyDescent="0.25">
      <c r="A46" s="13" t="s">
        <v>36</v>
      </c>
      <c r="B46" s="19">
        <v>4</v>
      </c>
      <c r="C46" s="19" t="s">
        <v>37</v>
      </c>
      <c r="D46" s="28">
        <v>981223.74</v>
      </c>
      <c r="E46" s="28">
        <v>981223.74</v>
      </c>
      <c r="F46" s="38">
        <f t="shared" si="4"/>
        <v>100</v>
      </c>
      <c r="G46" s="39">
        <v>981223.74</v>
      </c>
      <c r="H46" s="34">
        <f t="shared" si="5"/>
        <v>100</v>
      </c>
      <c r="I46" s="1"/>
    </row>
    <row r="47" spans="1:9" ht="34.5" x14ac:dyDescent="0.25">
      <c r="A47" s="13" t="s">
        <v>22</v>
      </c>
      <c r="B47" s="19">
        <v>4</v>
      </c>
      <c r="C47" s="19">
        <v>340</v>
      </c>
      <c r="D47" s="9">
        <v>217668.44</v>
      </c>
      <c r="E47" s="9">
        <v>217668.44</v>
      </c>
      <c r="F47" s="38">
        <f t="shared" si="4"/>
        <v>100</v>
      </c>
      <c r="G47" s="40">
        <v>187333.18</v>
      </c>
      <c r="H47" s="34">
        <f>G67/D47*100</f>
        <v>96.91540032170029</v>
      </c>
      <c r="I47" s="1"/>
    </row>
    <row r="48" spans="1:9" ht="34.5" customHeight="1" x14ac:dyDescent="0.25">
      <c r="A48" s="11" t="s">
        <v>8</v>
      </c>
      <c r="B48" s="19">
        <v>4</v>
      </c>
      <c r="C48" s="16">
        <v>310</v>
      </c>
      <c r="D48" s="8">
        <v>808082.68</v>
      </c>
      <c r="E48" s="41">
        <v>808082.68</v>
      </c>
      <c r="F48" s="38">
        <f t="shared" si="4"/>
        <v>100</v>
      </c>
      <c r="G48" s="41">
        <v>808082.68</v>
      </c>
      <c r="H48" s="34">
        <f t="shared" si="5"/>
        <v>100</v>
      </c>
      <c r="I48" s="1"/>
    </row>
    <row r="49" spans="1:10" ht="58.5" customHeight="1" x14ac:dyDescent="0.25">
      <c r="A49" s="5" t="s">
        <v>38</v>
      </c>
      <c r="B49" s="16">
        <v>4</v>
      </c>
      <c r="C49" s="12" t="s">
        <v>5</v>
      </c>
      <c r="D49" s="8">
        <f>D53+D57+D58+D59+D67+D66+D50+D51+D52+D78</f>
        <v>5555608.5300000003</v>
      </c>
      <c r="E49" s="8">
        <f>E53+E57+E58+E59+E67+E66+E50+E51+E52+E78</f>
        <v>4986083.5700000012</v>
      </c>
      <c r="F49" s="38">
        <f t="shared" si="4"/>
        <v>89.748648470737393</v>
      </c>
      <c r="G49" s="8">
        <f>G53+G57+G58+G59+G67+G66+G50+G51+G52+G78</f>
        <v>5207798.8500000006</v>
      </c>
      <c r="H49" s="34">
        <f t="shared" si="5"/>
        <v>93.73948545651038</v>
      </c>
      <c r="I49" s="1"/>
    </row>
    <row r="50" spans="1:10" x14ac:dyDescent="0.25">
      <c r="A50" s="13" t="s">
        <v>30</v>
      </c>
      <c r="B50" s="16">
        <v>4</v>
      </c>
      <c r="C50" s="19">
        <v>211</v>
      </c>
      <c r="D50" s="9">
        <v>1026200</v>
      </c>
      <c r="E50" s="9">
        <v>1026200</v>
      </c>
      <c r="F50" s="38">
        <f t="shared" si="4"/>
        <v>100</v>
      </c>
      <c r="G50" s="9">
        <v>1026200</v>
      </c>
      <c r="H50" s="34">
        <f t="shared" si="5"/>
        <v>100</v>
      </c>
      <c r="I50" s="1"/>
    </row>
    <row r="51" spans="1:10" ht="26.25" customHeight="1" x14ac:dyDescent="0.25">
      <c r="A51" s="13" t="s">
        <v>32</v>
      </c>
      <c r="B51" s="16">
        <v>4</v>
      </c>
      <c r="C51" s="19">
        <v>213</v>
      </c>
      <c r="D51" s="9">
        <v>309800</v>
      </c>
      <c r="E51" s="9">
        <v>150136.15</v>
      </c>
      <c r="F51" s="38">
        <f t="shared" si="4"/>
        <v>48.462282117495157</v>
      </c>
      <c r="G51" s="9">
        <v>309800</v>
      </c>
      <c r="H51" s="34">
        <f t="shared" si="5"/>
        <v>100</v>
      </c>
      <c r="I51" s="1"/>
    </row>
    <row r="52" spans="1:10" x14ac:dyDescent="0.25">
      <c r="A52" s="13" t="s">
        <v>34</v>
      </c>
      <c r="B52" s="16">
        <v>4</v>
      </c>
      <c r="C52" s="19">
        <v>222</v>
      </c>
      <c r="D52" s="9">
        <v>1365.9</v>
      </c>
      <c r="E52" s="9">
        <v>1365.9</v>
      </c>
      <c r="F52" s="42">
        <f t="shared" si="4"/>
        <v>100</v>
      </c>
      <c r="G52" s="9">
        <v>1365.9</v>
      </c>
      <c r="H52" s="43">
        <f t="shared" si="5"/>
        <v>100</v>
      </c>
      <c r="I52" s="1"/>
    </row>
    <row r="53" spans="1:10" x14ac:dyDescent="0.25">
      <c r="A53" s="5" t="s">
        <v>39</v>
      </c>
      <c r="B53" s="16">
        <v>4</v>
      </c>
      <c r="C53" s="19">
        <v>223</v>
      </c>
      <c r="D53" s="8">
        <f>D54+D55+D56</f>
        <v>3582124.11</v>
      </c>
      <c r="E53" s="8">
        <f>E54+E55+E56</f>
        <v>3233769.0100000002</v>
      </c>
      <c r="F53" s="38">
        <f t="shared" si="4"/>
        <v>90.275180610646132</v>
      </c>
      <c r="G53" s="8">
        <f>G54+G55+G56</f>
        <v>3238452.2499999995</v>
      </c>
      <c r="H53" s="34">
        <f t="shared" si="5"/>
        <v>90.405919799356141</v>
      </c>
      <c r="I53" s="1"/>
      <c r="J53" s="58"/>
    </row>
    <row r="54" spans="1:10" ht="23.25" x14ac:dyDescent="0.25">
      <c r="A54" s="13" t="s">
        <v>40</v>
      </c>
      <c r="B54" s="19">
        <v>4</v>
      </c>
      <c r="C54" s="19" t="s">
        <v>41</v>
      </c>
      <c r="D54" s="9">
        <v>803714.28</v>
      </c>
      <c r="E54" s="13">
        <v>803714.28</v>
      </c>
      <c r="F54" s="42">
        <f>E54/D54*100</f>
        <v>100</v>
      </c>
      <c r="G54" s="19">
        <v>803714.28</v>
      </c>
      <c r="H54" s="43">
        <f t="shared" si="5"/>
        <v>100</v>
      </c>
      <c r="I54" s="1"/>
    </row>
    <row r="55" spans="1:10" ht="23.25" x14ac:dyDescent="0.25">
      <c r="A55" s="13" t="s">
        <v>42</v>
      </c>
      <c r="B55" s="19">
        <v>4</v>
      </c>
      <c r="C55" s="19" t="s">
        <v>43</v>
      </c>
      <c r="D55" s="9">
        <v>2622111.35</v>
      </c>
      <c r="E55" s="28">
        <v>2273756.25</v>
      </c>
      <c r="F55" s="42">
        <f t="shared" si="4"/>
        <v>86.714709884460092</v>
      </c>
      <c r="G55" s="39">
        <v>2301384.86</v>
      </c>
      <c r="H55" s="43">
        <f t="shared" si="5"/>
        <v>87.768387868043803</v>
      </c>
      <c r="I55" s="1"/>
    </row>
    <row r="56" spans="1:10" ht="23.25" x14ac:dyDescent="0.25">
      <c r="A56" s="13" t="s">
        <v>44</v>
      </c>
      <c r="B56" s="19">
        <v>4</v>
      </c>
      <c r="C56" s="19" t="s">
        <v>45</v>
      </c>
      <c r="D56" s="9">
        <v>156298.48000000001</v>
      </c>
      <c r="E56" s="13">
        <v>156298.48000000001</v>
      </c>
      <c r="F56" s="42">
        <f>E56/D56*100</f>
        <v>100</v>
      </c>
      <c r="G56" s="19">
        <v>133353.10999999999</v>
      </c>
      <c r="H56" s="43">
        <f t="shared" si="5"/>
        <v>85.31951814246689</v>
      </c>
      <c r="I56" s="1"/>
    </row>
    <row r="57" spans="1:10" ht="23.25" x14ac:dyDescent="0.25">
      <c r="A57" s="13" t="s">
        <v>35</v>
      </c>
      <c r="B57" s="19">
        <v>4</v>
      </c>
      <c r="C57" s="19">
        <v>225</v>
      </c>
      <c r="D57" s="9">
        <v>214975.12</v>
      </c>
      <c r="E57" s="13">
        <v>214490.83</v>
      </c>
      <c r="F57" s="42">
        <f t="shared" si="4"/>
        <v>99.774722767918448</v>
      </c>
      <c r="G57" s="19">
        <v>183531.51</v>
      </c>
      <c r="H57" s="43">
        <f t="shared" si="5"/>
        <v>85.373372509339703</v>
      </c>
      <c r="I57" s="1"/>
    </row>
    <row r="58" spans="1:10" x14ac:dyDescent="0.25">
      <c r="A58" s="13" t="s">
        <v>20</v>
      </c>
      <c r="B58" s="19">
        <v>4</v>
      </c>
      <c r="C58" s="19">
        <v>226</v>
      </c>
      <c r="D58" s="9">
        <v>58369.23</v>
      </c>
      <c r="E58" s="13">
        <v>55889.23</v>
      </c>
      <c r="F58" s="42">
        <f t="shared" si="4"/>
        <v>95.751186027295546</v>
      </c>
      <c r="G58" s="13">
        <v>55889.23</v>
      </c>
      <c r="H58" s="43">
        <f t="shared" si="5"/>
        <v>95.751186027295546</v>
      </c>
      <c r="I58" s="1"/>
    </row>
    <row r="59" spans="1:10" x14ac:dyDescent="0.25">
      <c r="A59" s="5" t="s">
        <v>46</v>
      </c>
      <c r="B59" s="16">
        <v>4</v>
      </c>
      <c r="C59" s="16">
        <v>290</v>
      </c>
      <c r="D59" s="8">
        <f>D60+D61+D62+D63+D64</f>
        <v>123893.4</v>
      </c>
      <c r="E59" s="8">
        <f>E60+E61+E62+E63+E64</f>
        <v>122124.71999999999</v>
      </c>
      <c r="F59" s="38">
        <f t="shared" si="4"/>
        <v>98.572417901195692</v>
      </c>
      <c r="G59" s="8">
        <f>G60+G61+G62+G63+G64+G65</f>
        <v>122124.71999999999</v>
      </c>
      <c r="H59" s="34">
        <f t="shared" si="5"/>
        <v>98.572417901195692</v>
      </c>
      <c r="I59" s="1"/>
    </row>
    <row r="60" spans="1:10" ht="45" x14ac:dyDescent="0.25">
      <c r="A60" s="23" t="s">
        <v>69</v>
      </c>
      <c r="B60" s="19">
        <v>4</v>
      </c>
      <c r="C60" s="19">
        <v>293</v>
      </c>
      <c r="D60" s="9">
        <v>3000</v>
      </c>
      <c r="E60" s="13">
        <v>2720.56</v>
      </c>
      <c r="F60" s="38">
        <f t="shared" si="4"/>
        <v>90.685333333333332</v>
      </c>
      <c r="G60" s="19">
        <v>2720.56</v>
      </c>
      <c r="H60" s="43">
        <f t="shared" si="5"/>
        <v>90.685333333333332</v>
      </c>
      <c r="I60" s="1"/>
    </row>
    <row r="61" spans="1:10" x14ac:dyDescent="0.25">
      <c r="A61" s="13" t="s">
        <v>47</v>
      </c>
      <c r="B61" s="19">
        <v>4</v>
      </c>
      <c r="C61" s="19">
        <v>291</v>
      </c>
      <c r="D61" s="9">
        <v>114307</v>
      </c>
      <c r="E61" s="9">
        <v>114307</v>
      </c>
      <c r="F61" s="42">
        <f t="shared" si="4"/>
        <v>100</v>
      </c>
      <c r="G61" s="39">
        <v>114307</v>
      </c>
      <c r="H61" s="43">
        <f t="shared" si="5"/>
        <v>100</v>
      </c>
      <c r="I61" s="1"/>
    </row>
    <row r="62" spans="1:10" ht="34.5" x14ac:dyDescent="0.25">
      <c r="A62" s="13" t="s">
        <v>48</v>
      </c>
      <c r="B62" s="19">
        <v>4</v>
      </c>
      <c r="C62" s="19">
        <v>291</v>
      </c>
      <c r="D62" s="9">
        <v>86.4</v>
      </c>
      <c r="E62" s="28">
        <v>86.4</v>
      </c>
      <c r="F62" s="42">
        <f t="shared" si="4"/>
        <v>100</v>
      </c>
      <c r="G62" s="39">
        <v>86.4</v>
      </c>
      <c r="H62" s="43">
        <f t="shared" si="5"/>
        <v>100</v>
      </c>
      <c r="I62" s="1"/>
      <c r="J62" t="s">
        <v>106</v>
      </c>
    </row>
    <row r="63" spans="1:10" x14ac:dyDescent="0.25">
      <c r="A63" s="13"/>
      <c r="B63" s="19"/>
      <c r="C63" s="19">
        <v>291</v>
      </c>
      <c r="D63" s="9">
        <v>2000</v>
      </c>
      <c r="E63" s="28">
        <v>2000</v>
      </c>
      <c r="F63" s="42">
        <f t="shared" si="4"/>
        <v>100</v>
      </c>
      <c r="G63" s="39">
        <v>2000</v>
      </c>
      <c r="H63" s="43">
        <f t="shared" si="5"/>
        <v>100</v>
      </c>
      <c r="I63" s="1"/>
    </row>
    <row r="64" spans="1:10" x14ac:dyDescent="0.25">
      <c r="A64" s="13"/>
      <c r="B64" s="19"/>
      <c r="C64" s="19">
        <v>292</v>
      </c>
      <c r="D64" s="9">
        <v>4500</v>
      </c>
      <c r="E64" s="13">
        <v>3010.76</v>
      </c>
      <c r="F64" s="42">
        <f t="shared" si="4"/>
        <v>66.905777777777786</v>
      </c>
      <c r="G64" s="19">
        <v>3010.76</v>
      </c>
      <c r="H64" s="43">
        <f t="shared" si="5"/>
        <v>66.905777777777786</v>
      </c>
      <c r="I64" s="1"/>
    </row>
    <row r="65" spans="1:9" ht="10.5" customHeight="1" x14ac:dyDescent="0.25">
      <c r="A65" s="13"/>
      <c r="B65" s="19"/>
      <c r="C65" s="19"/>
      <c r="D65" s="9"/>
      <c r="E65" s="13"/>
      <c r="F65" s="42"/>
      <c r="G65" s="19"/>
      <c r="H65" s="43"/>
      <c r="I65" s="1"/>
    </row>
    <row r="66" spans="1:9" ht="23.25" x14ac:dyDescent="0.25">
      <c r="A66" s="13" t="s">
        <v>36</v>
      </c>
      <c r="B66" s="19">
        <v>4</v>
      </c>
      <c r="C66" s="19">
        <v>310</v>
      </c>
      <c r="D66" s="9">
        <v>6710</v>
      </c>
      <c r="E66" s="9">
        <v>6710</v>
      </c>
      <c r="F66" s="42">
        <f t="shared" si="4"/>
        <v>100</v>
      </c>
      <c r="G66" s="19">
        <v>6710</v>
      </c>
      <c r="H66" s="43">
        <f t="shared" si="5"/>
        <v>100</v>
      </c>
      <c r="I66" s="1"/>
    </row>
    <row r="67" spans="1:9" ht="23.25" x14ac:dyDescent="0.25">
      <c r="A67" s="5" t="s">
        <v>49</v>
      </c>
      <c r="B67" s="16">
        <v>4</v>
      </c>
      <c r="C67" s="16">
        <v>340</v>
      </c>
      <c r="D67" s="8">
        <f>D68</f>
        <v>162170.76999999999</v>
      </c>
      <c r="E67" s="8">
        <v>105397.73</v>
      </c>
      <c r="F67" s="38">
        <f>F68</f>
        <v>64.991816959369444</v>
      </c>
      <c r="G67" s="16">
        <f>G68</f>
        <v>210954.23999999999</v>
      </c>
      <c r="H67" s="34">
        <f>H68</f>
        <v>130.08154305489208</v>
      </c>
      <c r="I67" s="1"/>
    </row>
    <row r="68" spans="1:9" ht="34.5" x14ac:dyDescent="0.25">
      <c r="A68" s="13" t="s">
        <v>22</v>
      </c>
      <c r="B68" s="19">
        <v>4</v>
      </c>
      <c r="C68" s="19" t="s">
        <v>50</v>
      </c>
      <c r="D68" s="9">
        <v>162170.76999999999</v>
      </c>
      <c r="E68" s="13">
        <v>105397.73</v>
      </c>
      <c r="F68" s="42">
        <f t="shared" si="4"/>
        <v>64.991816959369444</v>
      </c>
      <c r="G68" s="19">
        <v>210954.23999999999</v>
      </c>
      <c r="H68" s="43">
        <f t="shared" si="5"/>
        <v>130.08154305489208</v>
      </c>
      <c r="I68" s="1"/>
    </row>
    <row r="69" spans="1:9" ht="57" x14ac:dyDescent="0.25">
      <c r="A69" s="44" t="s">
        <v>51</v>
      </c>
      <c r="B69" s="19">
        <v>4</v>
      </c>
      <c r="C69" s="12" t="s">
        <v>52</v>
      </c>
      <c r="D69" s="8">
        <f>D70+D72</f>
        <v>121900</v>
      </c>
      <c r="E69" s="8">
        <f>E70+E72</f>
        <v>114231.86</v>
      </c>
      <c r="F69" s="38">
        <f t="shared" si="4"/>
        <v>93.709483182936836</v>
      </c>
      <c r="G69" s="45">
        <f>G70+G72</f>
        <v>94626.86</v>
      </c>
      <c r="H69" s="34">
        <f t="shared" si="5"/>
        <v>77.626628383921243</v>
      </c>
      <c r="I69" s="1"/>
    </row>
    <row r="70" spans="1:9" ht="55.5" customHeight="1" x14ac:dyDescent="0.25">
      <c r="A70" s="46" t="s">
        <v>12</v>
      </c>
      <c r="B70" s="19">
        <v>4</v>
      </c>
      <c r="C70" s="12" t="s">
        <v>53</v>
      </c>
      <c r="D70" s="8">
        <f>D71</f>
        <v>21000</v>
      </c>
      <c r="E70" s="8">
        <f>E71</f>
        <v>15000</v>
      </c>
      <c r="F70" s="38">
        <f t="shared" si="4"/>
        <v>71.428571428571431</v>
      </c>
      <c r="G70" s="31" t="s">
        <v>61</v>
      </c>
      <c r="H70" s="34">
        <f t="shared" si="5"/>
        <v>4.7619047619047619</v>
      </c>
      <c r="I70" s="1"/>
    </row>
    <row r="71" spans="1:9" x14ac:dyDescent="0.25">
      <c r="A71" s="13" t="s">
        <v>20</v>
      </c>
      <c r="B71" s="19">
        <v>4</v>
      </c>
      <c r="C71" s="19">
        <v>226</v>
      </c>
      <c r="D71" s="9">
        <v>21000</v>
      </c>
      <c r="E71" s="39">
        <v>15000</v>
      </c>
      <c r="F71" s="38">
        <f t="shared" si="4"/>
        <v>71.428571428571431</v>
      </c>
      <c r="G71" s="39">
        <v>15000</v>
      </c>
      <c r="H71" s="34">
        <f t="shared" si="5"/>
        <v>71.428571428571431</v>
      </c>
      <c r="I71" s="1"/>
    </row>
    <row r="72" spans="1:9" ht="34.5" x14ac:dyDescent="0.25">
      <c r="A72" s="46" t="s">
        <v>13</v>
      </c>
      <c r="B72" s="19">
        <v>4</v>
      </c>
      <c r="C72" s="12" t="s">
        <v>54</v>
      </c>
      <c r="D72" s="8">
        <f>D73+D74+D75</f>
        <v>100900</v>
      </c>
      <c r="E72" s="8">
        <f>E73+E74+E75</f>
        <v>99231.86</v>
      </c>
      <c r="F72" s="38">
        <f t="shared" si="4"/>
        <v>98.346739345887016</v>
      </c>
      <c r="G72" s="8">
        <f>G73+G74+G75</f>
        <v>93626.86</v>
      </c>
      <c r="H72" s="34">
        <f t="shared" si="5"/>
        <v>92.79173439048563</v>
      </c>
      <c r="I72" s="1"/>
    </row>
    <row r="73" spans="1:9" ht="23.25" x14ac:dyDescent="0.25">
      <c r="A73" s="13" t="s">
        <v>35</v>
      </c>
      <c r="B73" s="19">
        <v>4</v>
      </c>
      <c r="C73" s="19">
        <v>225</v>
      </c>
      <c r="D73" s="9">
        <v>42500</v>
      </c>
      <c r="E73" s="13">
        <v>42299.32</v>
      </c>
      <c r="F73" s="38">
        <f t="shared" si="4"/>
        <v>99.527811764705888</v>
      </c>
      <c r="G73" s="13">
        <v>42299.32</v>
      </c>
      <c r="H73" s="34">
        <f t="shared" si="5"/>
        <v>99.527811764705888</v>
      </c>
      <c r="I73" s="1"/>
    </row>
    <row r="74" spans="1:9" x14ac:dyDescent="0.25">
      <c r="A74" s="13" t="s">
        <v>20</v>
      </c>
      <c r="B74" s="19">
        <v>4</v>
      </c>
      <c r="C74" s="19">
        <v>226</v>
      </c>
      <c r="D74" s="9">
        <v>18000</v>
      </c>
      <c r="E74" s="28">
        <v>17237.54</v>
      </c>
      <c r="F74" s="38">
        <f t="shared" si="4"/>
        <v>95.76411111111112</v>
      </c>
      <c r="G74" s="39">
        <v>16737.54</v>
      </c>
      <c r="H74" s="34">
        <f t="shared" si="5"/>
        <v>92.986333333333334</v>
      </c>
      <c r="I74" s="1"/>
    </row>
    <row r="75" spans="1:9" ht="34.5" x14ac:dyDescent="0.25">
      <c r="A75" s="13" t="s">
        <v>22</v>
      </c>
      <c r="B75" s="19">
        <v>4</v>
      </c>
      <c r="C75" s="19">
        <v>340</v>
      </c>
      <c r="D75" s="9">
        <v>40400</v>
      </c>
      <c r="E75" s="28">
        <v>39695</v>
      </c>
      <c r="F75" s="38">
        <f t="shared" si="4"/>
        <v>98.254950495049513</v>
      </c>
      <c r="G75" s="39">
        <v>34590</v>
      </c>
      <c r="H75" s="34">
        <f t="shared" si="5"/>
        <v>85.618811881188122</v>
      </c>
      <c r="I75" s="1"/>
    </row>
    <row r="76" spans="1:9" ht="67.5" x14ac:dyDescent="0.25">
      <c r="A76" s="26" t="s">
        <v>55</v>
      </c>
      <c r="B76" s="16">
        <v>4</v>
      </c>
      <c r="C76" s="15" t="s">
        <v>19</v>
      </c>
      <c r="D76" s="8">
        <f>D77</f>
        <v>331350</v>
      </c>
      <c r="E76" s="8">
        <f>E77</f>
        <v>331350</v>
      </c>
      <c r="F76" s="38">
        <f t="shared" si="4"/>
        <v>100</v>
      </c>
      <c r="G76" s="53" t="str">
        <f>G77</f>
        <v>331350</v>
      </c>
      <c r="H76" s="34">
        <f t="shared" si="5"/>
        <v>100</v>
      </c>
      <c r="I76" s="1"/>
    </row>
    <row r="77" spans="1:9" ht="23.25" x14ac:dyDescent="0.25">
      <c r="A77" s="13" t="s">
        <v>56</v>
      </c>
      <c r="B77" s="19">
        <v>4</v>
      </c>
      <c r="C77" s="15" t="s">
        <v>23</v>
      </c>
      <c r="D77" s="9">
        <v>331350</v>
      </c>
      <c r="E77" s="13">
        <v>331350</v>
      </c>
      <c r="F77" s="38">
        <f t="shared" si="4"/>
        <v>100</v>
      </c>
      <c r="G77" s="15" t="s">
        <v>74</v>
      </c>
      <c r="H77" s="34">
        <f t="shared" si="5"/>
        <v>100</v>
      </c>
      <c r="I77" s="1"/>
    </row>
    <row r="78" spans="1:9" ht="68.25" x14ac:dyDescent="0.25">
      <c r="A78" s="5" t="s">
        <v>101</v>
      </c>
      <c r="B78" s="19">
        <v>4</v>
      </c>
      <c r="C78" s="31" t="s">
        <v>97</v>
      </c>
      <c r="D78" s="8">
        <f>D79</f>
        <v>70000</v>
      </c>
      <c r="E78" s="60">
        <f>E79</f>
        <v>70000</v>
      </c>
      <c r="F78" s="38">
        <f t="shared" si="4"/>
        <v>100</v>
      </c>
      <c r="G78" s="17" t="s">
        <v>107</v>
      </c>
      <c r="H78" s="34">
        <f t="shared" si="5"/>
        <v>75.387142857142848</v>
      </c>
      <c r="I78" s="1"/>
    </row>
    <row r="79" spans="1:9" ht="23.25" x14ac:dyDescent="0.25">
      <c r="A79" s="13" t="s">
        <v>56</v>
      </c>
      <c r="B79" s="19"/>
      <c r="C79">
        <v>340</v>
      </c>
      <c r="D79" s="9">
        <v>70000</v>
      </c>
      <c r="E79" s="9">
        <v>70000</v>
      </c>
      <c r="F79" s="38">
        <f t="shared" si="4"/>
        <v>100</v>
      </c>
      <c r="G79" s="15" t="s">
        <v>107</v>
      </c>
      <c r="H79" s="34">
        <f t="shared" si="5"/>
        <v>75.387142857142848</v>
      </c>
      <c r="I79" s="1"/>
    </row>
    <row r="80" spans="1:9" ht="150" customHeight="1" x14ac:dyDescent="0.25">
      <c r="A80" s="23" t="s">
        <v>64</v>
      </c>
      <c r="B80" s="19">
        <v>5</v>
      </c>
      <c r="C80" s="15" t="s">
        <v>82</v>
      </c>
      <c r="D80" s="8">
        <f>D81</f>
        <v>41566</v>
      </c>
      <c r="E80" s="5">
        <f>E81</f>
        <v>18513.310000000001</v>
      </c>
      <c r="F80" s="38">
        <f t="shared" si="4"/>
        <v>44.539551556560653</v>
      </c>
      <c r="G80" s="5">
        <f>G81</f>
        <v>18513.310000000001</v>
      </c>
      <c r="H80" s="34">
        <f>H81</f>
        <v>44.539551556560653</v>
      </c>
      <c r="I80" s="1"/>
    </row>
    <row r="81" spans="1:9" ht="27" customHeight="1" x14ac:dyDescent="0.25">
      <c r="A81" s="13" t="s">
        <v>65</v>
      </c>
      <c r="B81" s="19">
        <v>5</v>
      </c>
      <c r="C81" s="15" t="s">
        <v>23</v>
      </c>
      <c r="D81" s="9">
        <v>41566</v>
      </c>
      <c r="E81" s="13">
        <v>18513.310000000001</v>
      </c>
      <c r="F81" s="42">
        <f t="shared" si="4"/>
        <v>44.539551556560653</v>
      </c>
      <c r="G81" s="13">
        <v>18513.310000000001</v>
      </c>
      <c r="H81" s="43">
        <f t="shared" si="5"/>
        <v>44.539551556560653</v>
      </c>
      <c r="I81" s="1"/>
    </row>
    <row r="82" spans="1:9" ht="68.25" x14ac:dyDescent="0.25">
      <c r="A82" s="5" t="s">
        <v>80</v>
      </c>
      <c r="B82" s="19">
        <v>5</v>
      </c>
      <c r="C82" s="15" t="s">
        <v>83</v>
      </c>
      <c r="D82" s="8">
        <v>27252</v>
      </c>
      <c r="E82" s="41">
        <v>27252</v>
      </c>
      <c r="F82" s="38">
        <f t="shared" si="4"/>
        <v>100</v>
      </c>
      <c r="G82" s="8">
        <v>27252</v>
      </c>
      <c r="H82" s="34">
        <f t="shared" si="5"/>
        <v>100</v>
      </c>
      <c r="I82" s="1"/>
    </row>
    <row r="83" spans="1:9" ht="16.5" customHeight="1" x14ac:dyDescent="0.25">
      <c r="A83" s="13" t="s">
        <v>81</v>
      </c>
      <c r="B83" s="19">
        <v>5</v>
      </c>
      <c r="C83" s="15" t="s">
        <v>21</v>
      </c>
      <c r="D83" s="9">
        <v>27252</v>
      </c>
      <c r="E83" s="9">
        <v>27252</v>
      </c>
      <c r="F83" s="42">
        <f t="shared" si="4"/>
        <v>100</v>
      </c>
      <c r="G83" s="9">
        <v>27252</v>
      </c>
      <c r="H83" s="43">
        <f t="shared" si="5"/>
        <v>100</v>
      </c>
      <c r="I83" s="1"/>
    </row>
    <row r="84" spans="1:9" ht="45.75" customHeight="1" x14ac:dyDescent="0.25">
      <c r="A84" s="61" t="s">
        <v>84</v>
      </c>
      <c r="B84" s="19">
        <v>5</v>
      </c>
      <c r="C84" s="15" t="s">
        <v>86</v>
      </c>
      <c r="D84" s="8">
        <f>D85+D86+D87</f>
        <v>140000</v>
      </c>
      <c r="E84" s="8">
        <f>E85+E86+E87</f>
        <v>140000</v>
      </c>
      <c r="F84" s="38">
        <f t="shared" si="4"/>
        <v>100</v>
      </c>
      <c r="G84" s="8">
        <f>G85+G86+G87</f>
        <v>140000</v>
      </c>
      <c r="H84" s="42">
        <f t="shared" ref="H84:H89" si="6">G84/E84*100</f>
        <v>100</v>
      </c>
      <c r="I84" s="1"/>
    </row>
    <row r="85" spans="1:9" ht="27.75" customHeight="1" x14ac:dyDescent="0.25">
      <c r="A85" s="51" t="s">
        <v>85</v>
      </c>
      <c r="B85" s="19">
        <v>5</v>
      </c>
      <c r="C85" s="15" t="s">
        <v>63</v>
      </c>
      <c r="D85" s="9">
        <v>91074</v>
      </c>
      <c r="E85" s="9">
        <v>91074</v>
      </c>
      <c r="F85" s="42">
        <f t="shared" si="4"/>
        <v>100</v>
      </c>
      <c r="G85" s="9">
        <v>91074</v>
      </c>
      <c r="H85" s="42">
        <f t="shared" si="6"/>
        <v>100</v>
      </c>
      <c r="I85" s="1"/>
    </row>
    <row r="86" spans="1:9" ht="24.75" customHeight="1" x14ac:dyDescent="0.25">
      <c r="A86" s="51" t="s">
        <v>65</v>
      </c>
      <c r="B86" s="19">
        <v>5</v>
      </c>
      <c r="C86" s="15" t="s">
        <v>23</v>
      </c>
      <c r="D86" s="9">
        <v>31850</v>
      </c>
      <c r="E86" s="9">
        <v>31850</v>
      </c>
      <c r="F86" s="42">
        <f t="shared" si="4"/>
        <v>100</v>
      </c>
      <c r="G86" s="9">
        <v>31850</v>
      </c>
      <c r="H86" s="42">
        <f t="shared" si="6"/>
        <v>100</v>
      </c>
      <c r="I86" s="1"/>
    </row>
    <row r="87" spans="1:9" ht="24" customHeight="1" x14ac:dyDescent="0.25">
      <c r="A87" s="51" t="s">
        <v>35</v>
      </c>
      <c r="B87" s="19">
        <v>5</v>
      </c>
      <c r="C87" s="15" t="s">
        <v>90</v>
      </c>
      <c r="D87" s="9">
        <v>17076</v>
      </c>
      <c r="E87" s="9">
        <v>17076</v>
      </c>
      <c r="F87" s="42">
        <f t="shared" si="4"/>
        <v>100</v>
      </c>
      <c r="G87" s="9">
        <v>17076</v>
      </c>
      <c r="H87" s="42">
        <f t="shared" si="6"/>
        <v>100</v>
      </c>
      <c r="I87" s="1"/>
    </row>
    <row r="88" spans="1:9" ht="36" customHeight="1" x14ac:dyDescent="0.25">
      <c r="A88" s="62" t="s">
        <v>102</v>
      </c>
      <c r="B88" s="19">
        <v>5</v>
      </c>
      <c r="C88" s="15" t="s">
        <v>86</v>
      </c>
      <c r="D88" s="8">
        <f>D89</f>
        <v>20000</v>
      </c>
      <c r="E88" s="8">
        <f>E89</f>
        <v>20000</v>
      </c>
      <c r="F88" s="38">
        <f t="shared" si="4"/>
        <v>100</v>
      </c>
      <c r="G88" s="8">
        <f>G89</f>
        <v>20000</v>
      </c>
      <c r="H88" s="38">
        <f t="shared" si="6"/>
        <v>100</v>
      </c>
      <c r="I88" s="1"/>
    </row>
    <row r="89" spans="1:9" ht="24" customHeight="1" x14ac:dyDescent="0.25">
      <c r="A89" s="51" t="s">
        <v>103</v>
      </c>
      <c r="B89" s="19">
        <v>5</v>
      </c>
      <c r="C89" s="15" t="s">
        <v>23</v>
      </c>
      <c r="D89" s="9">
        <v>20000</v>
      </c>
      <c r="E89" s="9">
        <v>20000</v>
      </c>
      <c r="F89" s="42">
        <f t="shared" si="4"/>
        <v>100</v>
      </c>
      <c r="G89" s="9">
        <v>20000</v>
      </c>
      <c r="H89" s="42">
        <f t="shared" si="6"/>
        <v>100</v>
      </c>
      <c r="I89" s="1"/>
    </row>
    <row r="90" spans="1:9" x14ac:dyDescent="0.25">
      <c r="A90" s="47" t="s">
        <v>77</v>
      </c>
      <c r="B90" s="48"/>
      <c r="C90" s="49"/>
      <c r="D90" s="40"/>
      <c r="E90" s="47"/>
      <c r="F90" s="48"/>
      <c r="G90" s="49"/>
      <c r="H90" s="40"/>
      <c r="I90" s="1"/>
    </row>
    <row r="91" spans="1:9" x14ac:dyDescent="0.25">
      <c r="A91" s="47" t="s">
        <v>78</v>
      </c>
      <c r="B91" s="40"/>
      <c r="C91" s="40"/>
      <c r="D91" s="40"/>
      <c r="E91" s="47"/>
      <c r="F91" s="40"/>
      <c r="G91" s="40"/>
      <c r="H91" s="40"/>
      <c r="I91" s="1"/>
    </row>
    <row r="92" spans="1:9" x14ac:dyDescent="0.25">
      <c r="A92" s="50" t="s">
        <v>79</v>
      </c>
      <c r="B92" s="40"/>
      <c r="C92" s="40"/>
      <c r="D92" s="40"/>
      <c r="E92" s="50"/>
      <c r="F92" s="40"/>
      <c r="G92" s="40"/>
      <c r="H92" s="40"/>
      <c r="I92" s="1"/>
    </row>
    <row r="93" spans="1:9" ht="18.75" x14ac:dyDescent="0.3">
      <c r="A93" s="3"/>
      <c r="B93" s="3"/>
      <c r="C93" s="3"/>
      <c r="D93" s="3"/>
      <c r="E93" s="3"/>
      <c r="F93" s="3"/>
      <c r="G93" s="3"/>
      <c r="H93" s="3"/>
      <c r="I93" s="1"/>
    </row>
    <row r="94" spans="1:9" x14ac:dyDescent="0.25">
      <c r="I94" s="1"/>
    </row>
  </sheetData>
  <mergeCells count="7">
    <mergeCell ref="H2:H3"/>
    <mergeCell ref="F2:F3"/>
    <mergeCell ref="A2:A3"/>
    <mergeCell ref="C2:C3"/>
    <mergeCell ref="D2:D3"/>
    <mergeCell ref="E2:E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2019-01-28T11:49:42Z</dcterms:modified>
</cp:coreProperties>
</file>